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<sst xmlns="http://schemas.openxmlformats.org/spreadsheetml/2006/main" count="74" uniqueCount="65">
  <si>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</si>
  <si>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</si>
  <si>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</si>
  <si>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</si>
  <si>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</si>
  <si>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</si>
  <si>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</si>
  <si>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</si>
  <si>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</si>
  <si>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</si>
  <si>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</si>
  <si>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</si>
  <si>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</si>
  <si>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</si>
  <si>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</si>
  <si>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</si>
  <si>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</si>
  <si>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</si>
  <si>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</si>
  <si>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</si>
  <si>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</si>
  <si>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</si>
  <si>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</si>
  <si>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</si>
  <si>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</si>
  <si>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</si>
  <si>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</si>
  <si>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</si>
  <si>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</si>
  <si>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</si>
  <si>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</si>
  <si>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</si>
  <si>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</si>
  <si>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</si>
  <si>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</si>
  <si>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</si>
  <si>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</si>
  <si>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</si>
  <si>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</si>
  <si>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</si>
  <si>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</si>
  <si>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</si>
  <si>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</si>
  <si>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</si>
  <si>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</si>
  <si>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</si>
  <si>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</si>
  <si>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</si>
  <si>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</si>
  <si>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</si>
  <si>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</si>
  <si>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</si>
  <si>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</si>
  <si>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</si>
  <si>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</si>
  <si>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</si>
  <si>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</si>
  <si>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</si>
  <si>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</si>
  <si>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Прикладна механіка</t>
  </si>
  <si>
    <t>ЗВ-16-1з</t>
  </si>
  <si>
    <t>Федченко Р.Г.</t>
  </si>
  <si>
    <t>Патремай М.Р.</t>
  </si>
  <si>
    <t>Рогованов Г.В.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</si>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</sst>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9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8" t="s">
        <v>35</v>
      </c>
      <c r="B5" s="93"/>
      <c r="C5" s="109" t="s">
        <v>59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1" t="s">
        <v>60</v>
      </c>
      <c r="P7" s="11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0" t="s">
        <v>64</v>
      </c>
      <c r="E9" s="114"/>
      <c r="F9" s="41"/>
      <c r="G9" s="41"/>
      <c r="H9" s="42"/>
      <c r="I9" s="112" t="s">
        <v>6</v>
      </c>
      <c r="J9" s="113"/>
      <c r="K9" s="113"/>
      <c r="L9" s="113"/>
      <c r="M9" s="11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7" t="s">
        <v>48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34"/>
      <c r="O11" s="13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9" t="s">
        <v>37</v>
      </c>
      <c r="D13" s="139"/>
      <c r="E13" s="115"/>
      <c r="F13" s="115"/>
      <c r="G13" s="115"/>
      <c r="H13" s="115"/>
      <c r="I13" s="115"/>
      <c r="J13" s="116"/>
      <c r="K13" s="116"/>
      <c r="L13" s="11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6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11</v>
      </c>
      <c r="C17" s="120" t="s">
        <v>39</v>
      </c>
      <c r="D17" s="120"/>
      <c r="E17" s="1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2" t="s">
        <v>40</v>
      </c>
      <c r="B19" s="93"/>
      <c r="C19" s="37" t="s">
        <v>13</v>
      </c>
      <c r="D19" s="2"/>
      <c r="E19" s="1"/>
      <c r="F19" s="1"/>
      <c r="J19" s="28"/>
      <c r="K19" s="28"/>
      <c r="M19" s="94" t="s">
        <v>41</v>
      </c>
      <c r="N19" s="95"/>
      <c r="O19" s="9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2" t="s">
        <v>42</v>
      </c>
      <c r="B22" s="93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5" ht="11.25" customHeight="1">
      <c r="A23" s="14"/>
      <c r="B23" s="14"/>
      <c r="C23" s="143" t="s">
        <v>43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6" s="18" customFormat="1" ht="15" customHeight="1">
      <c r="A24" s="92" t="s">
        <v>42</v>
      </c>
      <c r="B24" s="93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5" ht="12" customHeight="1">
      <c r="A25" s="14"/>
      <c r="B25" s="14"/>
      <c r="C25" s="143" t="s">
        <v>44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7" t="s">
        <v>1</v>
      </c>
      <c r="B27" s="77" t="s">
        <v>2</v>
      </c>
      <c r="C27" s="98" t="s">
        <v>49</v>
      </c>
      <c r="D27" s="84" t="s">
        <v>3</v>
      </c>
      <c r="E27" s="85"/>
      <c r="F27" s="85"/>
      <c r="G27" s="85"/>
      <c r="H27" s="85"/>
      <c r="I27" s="85"/>
      <c r="J27" s="85"/>
      <c r="K27" s="85"/>
      <c r="L27" s="86"/>
      <c r="M27" s="86"/>
      <c r="N27" s="87"/>
      <c r="O27" s="77" t="s">
        <v>37</v>
      </c>
      <c r="P27" s="77" t="s">
        <v>5</v>
      </c>
    </row>
    <row r="28" spans="1:16" s="31" customFormat="1" ht="4.5" customHeight="1">
      <c r="A28" s="96"/>
      <c r="B28" s="96"/>
      <c r="C28" s="99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78"/>
      <c r="P28" s="78"/>
    </row>
    <row r="29" spans="1:16" s="31" customFormat="1" ht="18" customHeight="1">
      <c r="A29" s="96"/>
      <c r="B29" s="96"/>
      <c r="C29" s="99"/>
      <c r="D29" s="101" t="s">
        <v>45</v>
      </c>
      <c r="E29" s="102"/>
      <c r="F29" s="102"/>
      <c r="G29" s="102"/>
      <c r="H29" s="102"/>
      <c r="I29" s="102"/>
      <c r="J29" s="102"/>
      <c r="K29" s="102"/>
      <c r="L29" s="103"/>
      <c r="M29" s="104" t="s">
        <v>56</v>
      </c>
      <c r="N29" s="119" t="s">
        <v>4</v>
      </c>
      <c r="O29" s="78"/>
      <c r="P29" s="78"/>
    </row>
    <row r="30" spans="1:16" s="31" customFormat="1" ht="9.75" customHeight="1" hidden="1">
      <c r="A30" s="96"/>
      <c r="B30" s="96"/>
      <c r="C30" s="99"/>
      <c r="D30" s="74">
        <v>0.5</v>
      </c>
      <c r="E30" s="74"/>
      <c r="F30" s="74"/>
      <c r="G30" s="74"/>
      <c r="H30" s="74">
        <v>0.5</v>
      </c>
      <c r="I30" s="74"/>
      <c r="J30" s="74"/>
      <c r="K30" s="74"/>
      <c r="L30" s="32"/>
      <c r="M30" s="104"/>
      <c r="N30" s="119"/>
      <c r="O30" s="78"/>
      <c r="P30" s="78"/>
    </row>
    <row r="31" spans="1:16" s="31" customFormat="1" ht="96" customHeight="1">
      <c r="A31" s="97"/>
      <c r="B31" s="97"/>
      <c r="C31" s="100"/>
      <c r="D31" s="75" t="s">
        <v>52</v>
      </c>
      <c r="E31" s="76"/>
      <c r="F31" s="91"/>
      <c r="G31" s="76"/>
      <c r="H31" s="105" t="s">
        <v>58</v>
      </c>
      <c r="I31" s="106"/>
      <c r="J31" s="106"/>
      <c r="K31" s="106"/>
      <c r="L31" s="43" t="s">
        <v>53</v>
      </c>
      <c r="M31" s="104"/>
      <c r="N31" s="119"/>
      <c r="O31" s="79"/>
      <c r="P31" s="79"/>
    </row>
    <row r="32" spans="1:16" s="31" customFormat="1" ht="11.25" customHeight="1">
      <c r="A32" s="48">
        <v>1</v>
      </c>
      <c r="B32" s="48">
        <v>2</v>
      </c>
      <c r="C32" s="49">
        <v>3</v>
      </c>
      <c r="D32" s="145">
        <v>4</v>
      </c>
      <c r="E32" s="146"/>
      <c r="F32" s="46"/>
      <c r="G32" s="47"/>
      <c r="H32" s="145">
        <v>5</v>
      </c>
      <c r="I32" s="14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62</v>
      </c>
      <c r="C33" s="52"/>
      <c r="D33" s="80"/>
      <c r="E33" s="81"/>
      <c r="F33" s="82"/>
      <c r="G33" s="83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6" t="s">
        <v>63</v>
      </c>
      <c r="C34" s="52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38" t="s">
        <v>61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38"/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57"/>
      <c r="G55" s="57"/>
      <c r="H55" s="59"/>
      <c r="I55" s="59"/>
      <c r="J55" s="57"/>
      <c r="K55" s="57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57"/>
      <c r="G56" s="57"/>
      <c r="H56" s="59"/>
      <c r="I56" s="59"/>
      <c r="J56" s="57"/>
      <c r="K56" s="57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2" t="s">
        <v>55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4" t="s">
        <v>54</v>
      </c>
      <c r="I65" s="144"/>
      <c r="J65" s="144"/>
      <c r="K65" s="144"/>
      <c r="L65" s="144"/>
      <c r="M65" s="144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4" t="s">
        <v>10</v>
      </c>
      <c r="B67" s="65"/>
      <c r="C67" s="64" t="s">
        <v>11</v>
      </c>
      <c r="D67" s="65"/>
      <c r="E67" s="124" t="s">
        <v>4</v>
      </c>
      <c r="F67" s="125"/>
      <c r="G67" s="126"/>
      <c r="H67" s="130" t="s">
        <v>12</v>
      </c>
      <c r="I67" s="131"/>
      <c r="J67" s="131"/>
      <c r="K67" s="131"/>
      <c r="L67" s="131"/>
      <c r="M67" s="131"/>
      <c r="N67" s="132"/>
      <c r="O67" s="33"/>
    </row>
    <row r="68" spans="1:15" s="34" customFormat="1" ht="15.75" customHeight="1">
      <c r="A68" s="66"/>
      <c r="B68" s="67"/>
      <c r="C68" s="66"/>
      <c r="D68" s="67"/>
      <c r="E68" s="127"/>
      <c r="F68" s="128"/>
      <c r="G68" s="129"/>
      <c r="H68" s="121" t="s">
        <v>13</v>
      </c>
      <c r="I68" s="122"/>
      <c r="J68" s="122"/>
      <c r="K68" s="122"/>
      <c r="L68" s="123"/>
      <c r="M68" s="121" t="s">
        <v>14</v>
      </c>
      <c r="N68" s="123"/>
      <c r="O68" s="35"/>
    </row>
    <row r="69" spans="1:15" s="34" customFormat="1" ht="11.25">
      <c r="A69" s="71">
        <f>IF(L33="","",COUNTIF(L33:L62,"&gt;=90"))</f>
      </c>
      <c r="B69" s="70"/>
      <c r="C69" s="71" t="s">
        <v>15</v>
      </c>
      <c r="D69" s="70"/>
      <c r="E69" s="71" t="s">
        <v>16</v>
      </c>
      <c r="F69" s="72"/>
      <c r="G69" s="73"/>
      <c r="H69" s="68" t="s">
        <v>17</v>
      </c>
      <c r="I69" s="69"/>
      <c r="J69" s="69"/>
      <c r="K69" s="69"/>
      <c r="L69" s="70"/>
      <c r="M69" s="135" t="s">
        <v>18</v>
      </c>
      <c r="N69" s="65"/>
      <c r="O69" s="36"/>
    </row>
    <row r="70" spans="1:15" s="34" customFormat="1" ht="11.25">
      <c r="A70" s="71">
        <f>IF(L33="","",COUNT(L33:L62)-COUNTIF(L33:L62,"&lt;81")-COUNTIF(L33:L62,"&gt;=90"))</f>
      </c>
      <c r="B70" s="70"/>
      <c r="C70" s="71" t="s">
        <v>19</v>
      </c>
      <c r="D70" s="70"/>
      <c r="E70" s="71" t="s">
        <v>20</v>
      </c>
      <c r="F70" s="72"/>
      <c r="G70" s="73"/>
      <c r="H70" s="68" t="s">
        <v>21</v>
      </c>
      <c r="I70" s="69"/>
      <c r="J70" s="69"/>
      <c r="K70" s="69"/>
      <c r="L70" s="70"/>
      <c r="M70" s="141"/>
      <c r="N70" s="142"/>
      <c r="O70" s="36"/>
    </row>
    <row r="71" spans="1:15" s="34" customFormat="1" ht="11.25">
      <c r="A71" s="71">
        <f>IF(L33="","",COUNT(L33:L62)-COUNTIF(L33:L62,"&lt;75")-COUNTIF(L33:L62,"&gt;=81"))</f>
      </c>
      <c r="B71" s="70"/>
      <c r="C71" s="71" t="s">
        <v>22</v>
      </c>
      <c r="D71" s="70"/>
      <c r="E71" s="71" t="s">
        <v>23</v>
      </c>
      <c r="F71" s="72"/>
      <c r="G71" s="73"/>
      <c r="H71" s="68" t="s">
        <v>21</v>
      </c>
      <c r="I71" s="69"/>
      <c r="J71" s="69"/>
      <c r="K71" s="69"/>
      <c r="L71" s="70"/>
      <c r="M71" s="141"/>
      <c r="N71" s="142"/>
      <c r="O71" s="36"/>
    </row>
    <row r="72" spans="1:15" s="34" customFormat="1" ht="11.25">
      <c r="A72" s="71">
        <f>IF(L33="","",COUNT(L33:L62)-COUNTIF(L33:L62,"&lt;65")-COUNTIF(L33:L62,"&gt;=75"))</f>
      </c>
      <c r="B72" s="70"/>
      <c r="C72" s="71" t="s">
        <v>24</v>
      </c>
      <c r="D72" s="70"/>
      <c r="E72" s="71" t="s">
        <v>25</v>
      </c>
      <c r="F72" s="72"/>
      <c r="G72" s="73"/>
      <c r="H72" s="68" t="s">
        <v>26</v>
      </c>
      <c r="I72" s="69"/>
      <c r="J72" s="69"/>
      <c r="K72" s="69"/>
      <c r="L72" s="70"/>
      <c r="M72" s="141"/>
      <c r="N72" s="142"/>
      <c r="O72" s="36"/>
    </row>
    <row r="73" spans="1:15" s="34" customFormat="1" ht="11.25">
      <c r="A73" s="71">
        <f>IF(L33="","",COUNT(L33:L62)-COUNTIF(L33:L62,"&lt;54")-COUNTIF(L33:L62,"&gt;=65"))</f>
      </c>
      <c r="B73" s="70"/>
      <c r="C73" s="71" t="s">
        <v>27</v>
      </c>
      <c r="D73" s="70"/>
      <c r="E73" s="71" t="s">
        <v>28</v>
      </c>
      <c r="F73" s="72"/>
      <c r="G73" s="73"/>
      <c r="H73" s="68" t="s">
        <v>26</v>
      </c>
      <c r="I73" s="69"/>
      <c r="J73" s="69"/>
      <c r="K73" s="69"/>
      <c r="L73" s="70"/>
      <c r="M73" s="66"/>
      <c r="N73" s="67"/>
      <c r="O73" s="36"/>
    </row>
    <row r="74" spans="1:15" s="34" customFormat="1" ht="11.25">
      <c r="A74" s="71">
        <f>IF(L33="","",COUNT(L33:L62)-COUNTIF(L33:L62,"&lt;31")-COUNTIF(L33:L62,"&gt;=55"))</f>
      </c>
      <c r="B74" s="70"/>
      <c r="C74" s="71" t="s">
        <v>29</v>
      </c>
      <c r="D74" s="70"/>
      <c r="E74" s="71" t="s">
        <v>30</v>
      </c>
      <c r="F74" s="72"/>
      <c r="G74" s="73"/>
      <c r="H74" s="68" t="s">
        <v>31</v>
      </c>
      <c r="I74" s="69"/>
      <c r="J74" s="69"/>
      <c r="K74" s="69"/>
      <c r="L74" s="70"/>
      <c r="M74" s="135" t="s">
        <v>32</v>
      </c>
      <c r="N74" s="65"/>
      <c r="O74" s="36"/>
    </row>
    <row r="75" spans="1:15" s="34" customFormat="1" ht="11.25">
      <c r="A75" s="71">
        <f>IF(L33="","",COUNTIF(L33:L62,"&lt;=30"))</f>
      </c>
      <c r="B75" s="70"/>
      <c r="C75" s="136" t="s">
        <v>33</v>
      </c>
      <c r="D75" s="137"/>
      <c r="E75" s="71" t="s">
        <v>30</v>
      </c>
      <c r="F75" s="72"/>
      <c r="G75" s="73"/>
      <c r="H75" s="68" t="s">
        <v>31</v>
      </c>
      <c r="I75" s="69"/>
      <c r="J75" s="69"/>
      <c r="K75" s="69"/>
      <c r="L75" s="70"/>
      <c r="M75" s="66"/>
      <c r="N75" s="6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3" t="s">
        <v>34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2"/>
    </row>
    <row r="78" spans="1:15" ht="21" customHeight="1">
      <c r="A78" s="14"/>
      <c r="B78" s="143" t="s">
        <v>57</v>
      </c>
      <c r="C78" s="143"/>
      <c r="H78" s="60" t="s">
        <v>47</v>
      </c>
      <c r="I78" s="61"/>
      <c r="J78" s="61"/>
      <c r="K78" s="61"/>
      <c r="L78" s="61"/>
      <c r="M78" s="61"/>
      <c r="N78" s="15"/>
      <c r="O78" s="15"/>
    </row>
    <row r="97" ht="15.75"/>
    <row r="101" ht="15.75"/>
    <row r="103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2021-05-17T20:42:49Z</dcterms:modified>
  <cp:category/>
  <cp:version/>
  <cp:contentType/>
  <cp:contentStatus/>
</cp:coreProperties>
</file>